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gaut\Documents\ENSEIGNEM\cas\multimodalGB\CALStcokTransport\"/>
    </mc:Choice>
  </mc:AlternateContent>
  <xr:revisionPtr revIDLastSave="0" documentId="8_{9C0030FB-0BAC-4AEA-B1C8-76A93480C827}" xr6:coauthVersionLast="47" xr6:coauthVersionMax="47" xr10:uidLastSave="{00000000-0000-0000-0000-000000000000}"/>
  <bookViews>
    <workbookView xWindow="-110" yWindow="-110" windowWidth="23260" windowHeight="14860" xr2:uid="{7E172256-0F78-4182-BADB-43A6D20D0C82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7" i="1" l="1"/>
  <c r="L21" i="1"/>
  <c r="L14" i="1"/>
  <c r="L8" i="1"/>
  <c r="I27" i="1"/>
  <c r="I21" i="1"/>
  <c r="I14" i="1"/>
  <c r="I8" i="1"/>
  <c r="F27" i="1"/>
  <c r="F21" i="1"/>
  <c r="F14" i="1"/>
  <c r="F8" i="1"/>
  <c r="C26" i="1"/>
  <c r="C21" i="1"/>
  <c r="C14" i="1"/>
  <c r="C8" i="1"/>
</calcChain>
</file>

<file path=xl/sharedStrings.xml><?xml version="1.0" encoding="utf-8"?>
<sst xmlns="http://schemas.openxmlformats.org/spreadsheetml/2006/main" count="90" uniqueCount="30">
  <si>
    <t>CALSTOCK SOLUTION</t>
  </si>
  <si>
    <t>MODAL CHOICE</t>
  </si>
  <si>
    <t>COST</t>
  </si>
  <si>
    <t>Transportation</t>
  </si>
  <si>
    <t>RAIL</t>
  </si>
  <si>
    <t>PIGGYBACK</t>
  </si>
  <si>
    <t>TRUCK</t>
  </si>
  <si>
    <t>AIR</t>
  </si>
  <si>
    <t>0.10x700 000</t>
  </si>
  <si>
    <t>Transport cost per unit</t>
  </si>
  <si>
    <t>x</t>
  </si>
  <si>
    <t>Quantity shipped a year</t>
  </si>
  <si>
    <t>In transit inventory</t>
  </si>
  <si>
    <t>USD</t>
  </si>
  <si>
    <t>%inventory cost x</t>
  </si>
  <si>
    <t>product unit value</t>
  </si>
  <si>
    <t>xQuantity shipped a year</t>
  </si>
  <si>
    <t>(%inventory cost x</t>
  </si>
  <si>
    <t>x Time of transport)/</t>
  </si>
  <si>
    <t>Number of days in a year</t>
  </si>
  <si>
    <t>Plant inventory</t>
  </si>
  <si>
    <t>Product unit valuex</t>
  </si>
  <si>
    <t>Average quantity</t>
  </si>
  <si>
    <t>Field inventory</t>
  </si>
  <si>
    <t>xunit transport cost</t>
  </si>
  <si>
    <t>x1%x7days saved</t>
  </si>
  <si>
    <t>0.15x700 000</t>
  </si>
  <si>
    <t>0.20x700 000</t>
  </si>
  <si>
    <t>x1%x16days saved</t>
  </si>
  <si>
    <t>x1%x19days saved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</si>
</sst>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02C51-4442-4FFE-A10C-F32A6B2B9486}">
  <dimension ref="A2:M31"/>
  <sheetViews>
    <sheetView tabSelected="1" workbookViewId="0">
      <selection activeCell="F4" sqref="F4"/>
    </sheetView>
  </sheetViews>
  <sheetFormatPr baseColWidth="10" defaultRowHeight="14.5" x14ac:dyDescent="0.35"/>
  <sheetData>
    <row r="2" spans="1:13" x14ac:dyDescent="0.35">
      <c r="C2" s="2" t="s">
        <v>0</v>
      </c>
    </row>
    <row r="4" spans="1:13" x14ac:dyDescent="0.35">
      <c r="A4" t="s">
        <v>2</v>
      </c>
      <c r="D4" t="s">
        <v>1</v>
      </c>
    </row>
    <row r="6" spans="1:13" x14ac:dyDescent="0.35">
      <c r="D6" t="s">
        <v>4</v>
      </c>
      <c r="G6" t="s">
        <v>5</v>
      </c>
      <c r="J6" t="s">
        <v>6</v>
      </c>
      <c r="M6" t="s">
        <v>7</v>
      </c>
    </row>
    <row r="8" spans="1:13" x14ac:dyDescent="0.35">
      <c r="A8" t="s">
        <v>3</v>
      </c>
      <c r="C8">
        <f>0.1*700000</f>
        <v>70000</v>
      </c>
      <c r="D8" t="s">
        <v>13</v>
      </c>
      <c r="F8">
        <f>0.15*700000</f>
        <v>105000</v>
      </c>
      <c r="G8" t="s">
        <v>13</v>
      </c>
      <c r="I8">
        <f>0.2*700000</f>
        <v>140000</v>
      </c>
      <c r="J8" t="s">
        <v>13</v>
      </c>
      <c r="L8">
        <f>1.4*700000</f>
        <v>979999.99999999988</v>
      </c>
      <c r="M8" t="s">
        <v>13</v>
      </c>
    </row>
    <row r="9" spans="1:13" x14ac:dyDescent="0.35">
      <c r="C9" t="s">
        <v>8</v>
      </c>
      <c r="F9" t="s">
        <v>26</v>
      </c>
      <c r="I9" t="s">
        <v>27</v>
      </c>
      <c r="L9" t="s">
        <v>27</v>
      </c>
    </row>
    <row r="10" spans="1:13" x14ac:dyDescent="0.35">
      <c r="C10" t="s">
        <v>9</v>
      </c>
      <c r="F10" t="s">
        <v>9</v>
      </c>
      <c r="I10" t="s">
        <v>9</v>
      </c>
      <c r="L10" t="s">
        <v>9</v>
      </c>
    </row>
    <row r="11" spans="1:13" x14ac:dyDescent="0.35">
      <c r="C11" t="s">
        <v>10</v>
      </c>
      <c r="F11" t="s">
        <v>10</v>
      </c>
      <c r="I11" t="s">
        <v>10</v>
      </c>
      <c r="L11" t="s">
        <v>10</v>
      </c>
    </row>
    <row r="12" spans="1:13" x14ac:dyDescent="0.35">
      <c r="C12" t="s">
        <v>11</v>
      </c>
      <c r="F12" t="s">
        <v>11</v>
      </c>
      <c r="I12" t="s">
        <v>11</v>
      </c>
      <c r="L12" t="s">
        <v>11</v>
      </c>
    </row>
    <row r="14" spans="1:13" x14ac:dyDescent="0.35">
      <c r="A14" t="s">
        <v>12</v>
      </c>
      <c r="C14" s="1">
        <f>(0.3*30*700000*21)/365</f>
        <v>362465.75342465751</v>
      </c>
      <c r="D14" t="s">
        <v>13</v>
      </c>
      <c r="F14" s="1">
        <f>(0.3*30*700000*14)/365</f>
        <v>241643.83561643836</v>
      </c>
      <c r="G14" t="s">
        <v>13</v>
      </c>
      <c r="I14" s="1">
        <f>(0.3*30*700000*5)/365</f>
        <v>86301.369863013693</v>
      </c>
      <c r="J14" t="s">
        <v>13</v>
      </c>
      <c r="L14" s="1">
        <f>(0.3*30*700000*2)/365</f>
        <v>34520.547945205479</v>
      </c>
      <c r="M14" t="s">
        <v>13</v>
      </c>
    </row>
    <row r="15" spans="1:13" x14ac:dyDescent="0.35">
      <c r="C15" t="s">
        <v>17</v>
      </c>
      <c r="F15" t="s">
        <v>17</v>
      </c>
      <c r="I15" t="s">
        <v>17</v>
      </c>
      <c r="L15" t="s">
        <v>17</v>
      </c>
    </row>
    <row r="16" spans="1:13" x14ac:dyDescent="0.35">
      <c r="C16" t="s">
        <v>15</v>
      </c>
      <c r="F16" t="s">
        <v>15</v>
      </c>
      <c r="I16" t="s">
        <v>15</v>
      </c>
      <c r="L16" t="s">
        <v>15</v>
      </c>
    </row>
    <row r="17" spans="1:13" x14ac:dyDescent="0.35">
      <c r="C17" t="s">
        <v>16</v>
      </c>
      <c r="F17" t="s">
        <v>16</v>
      </c>
      <c r="I17" t="s">
        <v>16</v>
      </c>
      <c r="L17" t="s">
        <v>16</v>
      </c>
    </row>
    <row r="18" spans="1:13" x14ac:dyDescent="0.35">
      <c r="C18" t="s">
        <v>18</v>
      </c>
      <c r="F18" t="s">
        <v>18</v>
      </c>
      <c r="I18" t="s">
        <v>18</v>
      </c>
      <c r="L18" t="s">
        <v>18</v>
      </c>
    </row>
    <row r="19" spans="1:13" x14ac:dyDescent="0.35">
      <c r="C19" t="s">
        <v>19</v>
      </c>
      <c r="F19" t="s">
        <v>19</v>
      </c>
      <c r="I19" t="s">
        <v>19</v>
      </c>
      <c r="L19" t="s">
        <v>19</v>
      </c>
    </row>
    <row r="21" spans="1:13" x14ac:dyDescent="0.35">
      <c r="A21" t="s">
        <v>20</v>
      </c>
      <c r="C21">
        <f>0.3*30*100000</f>
        <v>900000</v>
      </c>
      <c r="D21" t="s">
        <v>13</v>
      </c>
      <c r="F21">
        <f>0.3*30*50000*0.93</f>
        <v>418500</v>
      </c>
      <c r="G21" t="s">
        <v>13</v>
      </c>
      <c r="I21">
        <f>0.3*30*50000*0.84</f>
        <v>378000</v>
      </c>
      <c r="J21" t="s">
        <v>13</v>
      </c>
      <c r="L21">
        <f>0.3*30*25000*0.8</f>
        <v>180000</v>
      </c>
      <c r="M21" t="s">
        <v>13</v>
      </c>
    </row>
    <row r="22" spans="1:13" x14ac:dyDescent="0.35">
      <c r="C22" t="s">
        <v>14</v>
      </c>
      <c r="F22" t="s">
        <v>14</v>
      </c>
      <c r="I22" t="s">
        <v>14</v>
      </c>
      <c r="L22" t="s">
        <v>14</v>
      </c>
    </row>
    <row r="23" spans="1:13" x14ac:dyDescent="0.35">
      <c r="C23" t="s">
        <v>21</v>
      </c>
      <c r="F23" t="s">
        <v>21</v>
      </c>
      <c r="I23" t="s">
        <v>21</v>
      </c>
      <c r="L23" t="s">
        <v>21</v>
      </c>
    </row>
    <row r="24" spans="1:13" x14ac:dyDescent="0.35">
      <c r="C24" t="s">
        <v>22</v>
      </c>
      <c r="F24" t="s">
        <v>22</v>
      </c>
      <c r="I24" t="s">
        <v>22</v>
      </c>
      <c r="L24" t="s">
        <v>22</v>
      </c>
    </row>
    <row r="25" spans="1:13" x14ac:dyDescent="0.35">
      <c r="F25" t="s">
        <v>25</v>
      </c>
      <c r="I25" t="s">
        <v>28</v>
      </c>
      <c r="L25" t="s">
        <v>29</v>
      </c>
    </row>
    <row r="26" spans="1:13" x14ac:dyDescent="0.35">
      <c r="A26" t="s">
        <v>23</v>
      </c>
      <c r="C26">
        <f>0.3*30.1*100000</f>
        <v>902999.99999999988</v>
      </c>
    </row>
    <row r="27" spans="1:13" x14ac:dyDescent="0.35">
      <c r="C27" t="s">
        <v>14</v>
      </c>
      <c r="F27">
        <f>0.3*30.15*50000*0.93</f>
        <v>420592.5</v>
      </c>
      <c r="I27">
        <f>0.3*30.12*50000*0.84</f>
        <v>379512</v>
      </c>
      <c r="L27">
        <f>0.3*31.4*25000*0.81</f>
        <v>190755</v>
      </c>
    </row>
    <row r="28" spans="1:13" x14ac:dyDescent="0.35">
      <c r="C28" t="s">
        <v>21</v>
      </c>
      <c r="F28" t="s">
        <v>14</v>
      </c>
      <c r="I28" t="s">
        <v>14</v>
      </c>
      <c r="L28" t="s">
        <v>14</v>
      </c>
    </row>
    <row r="29" spans="1:13" x14ac:dyDescent="0.35">
      <c r="C29" t="s">
        <v>22</v>
      </c>
      <c r="F29" t="s">
        <v>21</v>
      </c>
      <c r="I29" t="s">
        <v>21</v>
      </c>
      <c r="L29" t="s">
        <v>21</v>
      </c>
    </row>
    <row r="30" spans="1:13" x14ac:dyDescent="0.35">
      <c r="C30" t="s">
        <v>24</v>
      </c>
      <c r="F30" t="s">
        <v>22</v>
      </c>
      <c r="I30" t="s">
        <v>22</v>
      </c>
      <c r="L30" t="s">
        <v>22</v>
      </c>
    </row>
    <row r="31" spans="1:13" x14ac:dyDescent="0.35">
      <c r="F31" t="s">
        <v>24</v>
      </c>
      <c r="I31" t="s">
        <v>24</v>
      </c>
      <c r="L31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Frederic Gauthier</dc:creator>
  <cp:lastModifiedBy>Frederic Gauthier</cp:lastModifiedBy>
  <dcterms:created xsi:type="dcterms:W3CDTF">2024-09-06T14:34:23Z</dcterms:created>
  <dcterms:modified xsi:type="dcterms:W3CDTF">2024-09-06T14:55:05Z</dcterms:modified>
</cp:coreProperties>
</file>